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taylorcolgan/Desktop/CHEM LABS 122/"/>
    </mc:Choice>
  </mc:AlternateContent>
  <bookViews>
    <workbookView xWindow="-60" yWindow="460" windowWidth="28800" windowHeight="1620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3" i="1" l="1"/>
  <c r="C54" i="1"/>
  <c r="C55" i="1"/>
  <c r="C52" i="1"/>
  <c r="C29" i="1"/>
  <c r="C30" i="1"/>
  <c r="C31" i="1"/>
  <c r="C28" i="1"/>
  <c r="I59" i="1"/>
  <c r="I60" i="1"/>
  <c r="I61" i="1"/>
  <c r="I58" i="1"/>
  <c r="H59" i="1"/>
  <c r="H60" i="1"/>
  <c r="H61" i="1"/>
  <c r="H58" i="1"/>
  <c r="I53" i="1"/>
  <c r="I54" i="1"/>
  <c r="I55" i="1"/>
  <c r="I52" i="1"/>
  <c r="E53" i="1"/>
  <c r="E54" i="1"/>
  <c r="E55" i="1"/>
  <c r="D53" i="1"/>
  <c r="D54" i="1"/>
  <c r="D55" i="1"/>
  <c r="D52" i="1"/>
  <c r="I37" i="1"/>
  <c r="I35" i="1"/>
  <c r="I36" i="1"/>
  <c r="I34" i="1"/>
  <c r="H35" i="1"/>
  <c r="H36" i="1"/>
  <c r="H37" i="1"/>
  <c r="H34" i="1"/>
  <c r="I29" i="1"/>
  <c r="I30" i="1"/>
  <c r="I31" i="1"/>
  <c r="I28" i="1"/>
  <c r="E29" i="1"/>
  <c r="E30" i="1"/>
  <c r="E31" i="1"/>
  <c r="E28" i="1"/>
  <c r="D31" i="1"/>
  <c r="D29" i="1"/>
  <c r="D30" i="1"/>
  <c r="D28" i="1"/>
  <c r="H11" i="1"/>
  <c r="I11" i="1"/>
  <c r="H12" i="1"/>
  <c r="I12" i="1"/>
  <c r="H13" i="1"/>
  <c r="I13" i="1"/>
  <c r="H10" i="1"/>
  <c r="I10" i="1"/>
  <c r="I5" i="1"/>
  <c r="I6" i="1"/>
  <c r="I7" i="1"/>
  <c r="I4" i="1"/>
  <c r="C5" i="1"/>
  <c r="E5" i="1"/>
  <c r="C6" i="1"/>
  <c r="E6" i="1"/>
  <c r="C7" i="1"/>
  <c r="E7" i="1"/>
  <c r="C4" i="1"/>
  <c r="E4" i="1"/>
  <c r="D7" i="1"/>
  <c r="D6" i="1"/>
  <c r="D5" i="1"/>
  <c r="D4" i="1"/>
  <c r="E52" i="1"/>
</calcChain>
</file>

<file path=xl/sharedStrings.xml><?xml version="1.0" encoding="utf-8"?>
<sst xmlns="http://schemas.openxmlformats.org/spreadsheetml/2006/main" count="36" uniqueCount="17">
  <si>
    <t>pH-exp</t>
  </si>
  <si>
    <t>Hcl</t>
  </si>
  <si>
    <t>{HA}o</t>
  </si>
  <si>
    <t>H3O+-exp</t>
  </si>
  <si>
    <t>log[Ha]</t>
  </si>
  <si>
    <t>%Ionization</t>
  </si>
  <si>
    <t>[HA]o</t>
  </si>
  <si>
    <t>[H3O]+</t>
  </si>
  <si>
    <t>pH</t>
  </si>
  <si>
    <t>Acetic acid</t>
  </si>
  <si>
    <t>%inozation</t>
  </si>
  <si>
    <t>[Ha]o</t>
  </si>
  <si>
    <t>[H30]+</t>
  </si>
  <si>
    <t>Mandelic Acid</t>
  </si>
  <si>
    <t>[Ha}o</t>
  </si>
  <si>
    <t>[H3O}+</t>
  </si>
  <si>
    <t>[H3O]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</si>
</sst>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HCL </a:t>
            </a:r>
            <a:r>
              <a:rPr lang="en-US" sz="1400" b="0" i="0" u="none" strike="noStrike" cap="none" baseline="0">
                <a:effectLst/>
              </a:rPr>
              <a:t>pH vs. –log (HA)</a:t>
            </a:r>
            <a:r>
              <a:rPr lang="en-US" sz="1400" b="0" i="0" u="none" strike="noStrike" cap="none" baseline="-25000">
                <a:effectLst/>
              </a:rPr>
              <a:t>0</a:t>
            </a:r>
            <a:r>
              <a:rPr lang="en-US" sz="1400" b="0" i="0" u="none" strike="noStrike" cap="none" baseline="0">
                <a:effectLst/>
              </a:rPr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yVal>
            <c:numRef>
              <c:f>Sheet1!$D$4:$D$7</c:f>
              <c:numCache>
                <c:formatCode>General</c:formatCode>
                <c:ptCount val="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0244112"/>
        <c:axId val="1880265664"/>
      </c:scatterChart>
      <c:valAx>
        <c:axId val="188024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</c:title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265664"/>
        <c:crosses val="autoZero"/>
        <c:crossBetween val="midCat"/>
      </c:valAx>
      <c:valAx>
        <c:axId val="188026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244112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Acedic</a:t>
            </a:r>
            <a:r>
              <a:rPr lang="en-US" baseline="0"/>
              <a:t> Acid </a:t>
            </a:r>
            <a:r>
              <a:rPr lang="en-US" sz="1400" b="0" i="0" u="none" strike="noStrike" baseline="0">
                <a:effectLst/>
              </a:rPr>
              <a:t>pH vs. –log (HA)</a:t>
            </a:r>
            <a:r>
              <a:rPr lang="en-US" sz="1400" b="0" i="0" u="none" strike="noStrike" baseline="-25000">
                <a:effectLst/>
              </a:rPr>
              <a:t>0</a:t>
            </a:r>
            <a:r>
              <a:rPr lang="en-US" sz="1400" b="0" i="0" u="none" strike="noStrike" baseline="0">
                <a:effectLst/>
              </a:rPr>
              <a:t> </a:t>
            </a:r>
            <a:endParaRPr lang="en-US"/>
          </a:p>
        </c:rich>
      </c:tx>
      <c:layout>
        <c:manualLayout>
          <c:xMode val="edge"/>
          <c:yMode val="edge"/>
          <c:x val="0.290812233376488"/>
          <c:y val="0.05555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Sheet1!$D$28:$D$31</c:f>
              <c:numCache>
                <c:formatCode>General</c:formatCode>
                <c:ptCount val="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0910688"/>
        <c:axId val="1853296224"/>
      </c:scatterChart>
      <c:valAx>
        <c:axId val="185091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296224"/>
        <c:crosses val="autoZero"/>
        <c:crossBetween val="midCat"/>
      </c:valAx>
      <c:valAx>
        <c:axId val="185329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0910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Mandelic</a:t>
            </a:r>
            <a:r>
              <a:rPr lang="en-US" baseline="0"/>
              <a:t> Acid </a:t>
            </a:r>
            <a:r>
              <a:rPr lang="en-US" sz="1400" b="0" i="0" u="none" strike="noStrike" baseline="0">
                <a:effectLst/>
              </a:rPr>
              <a:t>pH vs. –log (HA)</a:t>
            </a:r>
            <a:r>
              <a:rPr lang="en-US" sz="1400" b="0" i="0" u="none" strike="noStrike" baseline="-25000">
                <a:effectLst/>
              </a:rPr>
              <a:t>0</a:t>
            </a:r>
            <a:r>
              <a:rPr lang="en-US" sz="1400" b="0" i="0" u="none" strike="noStrike" baseline="0">
                <a:effectLst/>
              </a:rPr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Sheet1!$D$51</c:f>
              <c:strCache>
                <c:ptCount val="1"/>
                <c:pt idx="0">
                  <c:v>log[Ha]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Sheet1!$D$52:$D$55</c:f>
              <c:numCache>
                <c:formatCode>General</c:formatCode>
                <c:ptCount val="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5361376"/>
        <c:axId val="1851120448"/>
      </c:scatterChart>
      <c:valAx>
        <c:axId val="182536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1120448"/>
        <c:crosses val="autoZero"/>
        <c:crossBetween val="midCat"/>
      </c:valAx>
      <c:valAx>
        <c:axId val="185112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36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8</xdr:row>
      <xdr:rowOff>165100</xdr:rowOff>
    </xdr:from>
    <xdr:to>
      <xdr:col>5</xdr:col>
      <xdr:colOff>622300</xdr:colOff>
      <xdr:row>22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32</xdr:row>
      <xdr:rowOff>38100</xdr:rowOff>
    </xdr:from>
    <xdr:to>
      <xdr:col>5</xdr:col>
      <xdr:colOff>673100</xdr:colOff>
      <xdr:row>45</xdr:row>
      <xdr:rowOff>139700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55</xdr:row>
      <xdr:rowOff>177800</xdr:rowOff>
    </xdr:from>
    <xdr:to>
      <xdr:col>5</xdr:col>
      <xdr:colOff>419100</xdr:colOff>
      <xdr:row>69</xdr:row>
      <xdr:rowOff>76200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showRuler="0" topLeftCell="A27" workbookViewId="0">
      <selection activeCell="E28" sqref="E28"/>
    </sheetView>
  </sheetViews>
  <sheetFormatPr baseColWidth="10" defaultRowHeight="16" x14ac:dyDescent="0.2"/>
  <cols>
    <col min="1" max="1" width="12.6640625" customWidth="1"/>
    <col min="3" max="3" width="11.83203125" bestFit="1" customWidth="1"/>
  </cols>
  <sheetData>
    <row r="1" spans="1:9" x14ac:dyDescent="0.2">
      <c r="A1" t="s">
        <v>1</v>
      </c>
    </row>
    <row r="3" spans="1:9" x14ac:dyDescent="0.2">
      <c r="A3" t="s">
        <v>2</v>
      </c>
      <c r="B3" t="s">
        <v>0</v>
      </c>
      <c r="C3" t="s">
        <v>3</v>
      </c>
      <c r="D3" t="s">
        <v>4</v>
      </c>
      <c r="E3" t="s">
        <v>5</v>
      </c>
      <c r="G3" t="s">
        <v>6</v>
      </c>
      <c r="H3" t="s">
        <v>7</v>
      </c>
      <c r="I3" t="s">
        <v>8</v>
      </c>
    </row>
    <row r="4" spans="1:9" x14ac:dyDescent="0.2">
      <c r="A4">
        <v>0.1</v>
      </c>
      <c r="B4">
        <v>2.06</v>
      </c>
      <c r="C4" s="1">
        <f>10^-B4</f>
        <v>8.7096358995608011E-3</v>
      </c>
      <c r="D4">
        <f>-LOG(A4)</f>
        <v>1</v>
      </c>
      <c r="E4" s="2">
        <f>C4/A4*100</f>
        <v>8.7096358995608014</v>
      </c>
      <c r="G4">
        <v>0.1</v>
      </c>
      <c r="H4">
        <v>0.1</v>
      </c>
      <c r="I4">
        <f>-LOG(H4)</f>
        <v>1</v>
      </c>
    </row>
    <row r="5" spans="1:9" x14ac:dyDescent="0.2">
      <c r="A5">
        <v>0.01</v>
      </c>
      <c r="B5">
        <v>2.7</v>
      </c>
      <c r="C5" s="1">
        <f t="shared" ref="C5:C7" si="0">10^-B5</f>
        <v>1.9952623149688781E-3</v>
      </c>
      <c r="D5">
        <f>-LOG(A5)</f>
        <v>2</v>
      </c>
      <c r="E5" s="2">
        <f t="shared" ref="E5:E7" si="1">C5/A5*100</f>
        <v>19.95262314968878</v>
      </c>
      <c r="G5">
        <v>0.01</v>
      </c>
      <c r="H5">
        <v>0.01</v>
      </c>
      <c r="I5">
        <f t="shared" ref="I5:I7" si="2">-LOG(H5)</f>
        <v>2</v>
      </c>
    </row>
    <row r="6" spans="1:9" x14ac:dyDescent="0.2">
      <c r="A6">
        <v>1E-3</v>
      </c>
      <c r="B6">
        <v>3.7</v>
      </c>
      <c r="C6" s="1">
        <f t="shared" si="0"/>
        <v>1.9952623149688758E-4</v>
      </c>
      <c r="D6">
        <f>-LOG(A6)</f>
        <v>3</v>
      </c>
      <c r="E6" s="2">
        <f t="shared" si="1"/>
        <v>19.952623149688758</v>
      </c>
      <c r="G6">
        <v>1E-3</v>
      </c>
      <c r="H6">
        <v>1E-3</v>
      </c>
      <c r="I6">
        <f t="shared" si="2"/>
        <v>3</v>
      </c>
    </row>
    <row r="7" spans="1:9" x14ac:dyDescent="0.2">
      <c r="A7">
        <v>1E-4</v>
      </c>
      <c r="B7">
        <v>4.8</v>
      </c>
      <c r="C7" s="1">
        <f t="shared" si="0"/>
        <v>1.5848931924611131E-5</v>
      </c>
      <c r="D7">
        <f>-LOG(A7)</f>
        <v>4</v>
      </c>
      <c r="E7" s="2">
        <f t="shared" si="1"/>
        <v>15.848931924611131</v>
      </c>
      <c r="G7">
        <v>1E-4</v>
      </c>
      <c r="H7">
        <v>1E-4</v>
      </c>
      <c r="I7">
        <f t="shared" si="2"/>
        <v>4</v>
      </c>
    </row>
    <row r="9" spans="1:9" x14ac:dyDescent="0.2">
      <c r="G9" t="s">
        <v>6</v>
      </c>
      <c r="H9" t="s">
        <v>7</v>
      </c>
      <c r="I9" t="s">
        <v>8</v>
      </c>
    </row>
    <row r="10" spans="1:9" x14ac:dyDescent="0.2">
      <c r="G10">
        <v>0.1</v>
      </c>
      <c r="H10" s="1">
        <f>(0.000018*G10)^0.5</f>
        <v>1.341640786499874E-3</v>
      </c>
      <c r="I10" s="3">
        <f>-LOG(H10)</f>
        <v>2.8723637474483468</v>
      </c>
    </row>
    <row r="11" spans="1:9" x14ac:dyDescent="0.2">
      <c r="G11">
        <v>0.01</v>
      </c>
      <c r="H11" s="1">
        <f t="shared" ref="H11:H13" si="3">(0.000018*G11)^0.5</f>
        <v>4.242640687119285E-4</v>
      </c>
      <c r="I11" s="3">
        <f t="shared" ref="I11:I13" si="4">-LOG(H11)</f>
        <v>3.3723637474483468</v>
      </c>
    </row>
    <row r="12" spans="1:9" x14ac:dyDescent="0.2">
      <c r="G12">
        <v>1E-3</v>
      </c>
      <c r="H12" s="1">
        <f t="shared" si="3"/>
        <v>1.3416407864998739E-4</v>
      </c>
      <c r="I12" s="3">
        <f t="shared" si="4"/>
        <v>3.8723637474483468</v>
      </c>
    </row>
    <row r="13" spans="1:9" x14ac:dyDescent="0.2">
      <c r="G13">
        <v>1E-4</v>
      </c>
      <c r="H13" s="1">
        <f t="shared" si="3"/>
        <v>4.2426406871192855E-5</v>
      </c>
      <c r="I13" s="3">
        <f t="shared" si="4"/>
        <v>4.3723637474483468</v>
      </c>
    </row>
    <row r="26" spans="1:9" x14ac:dyDescent="0.2">
      <c r="A26" t="s">
        <v>9</v>
      </c>
    </row>
    <row r="27" spans="1:9" x14ac:dyDescent="0.2">
      <c r="A27" t="s">
        <v>6</v>
      </c>
      <c r="B27" t="s">
        <v>0</v>
      </c>
      <c r="C27" t="s">
        <v>3</v>
      </c>
      <c r="D27" t="s">
        <v>4</v>
      </c>
      <c r="E27" t="s">
        <v>10</v>
      </c>
      <c r="G27" t="s">
        <v>11</v>
      </c>
      <c r="H27" t="s">
        <v>12</v>
      </c>
      <c r="I27" t="s">
        <v>8</v>
      </c>
    </row>
    <row r="28" spans="1:9" x14ac:dyDescent="0.2">
      <c r="A28">
        <v>0.1</v>
      </c>
      <c r="B28">
        <v>3.42</v>
      </c>
      <c r="C28" s="1">
        <f>10^-B28</f>
        <v>3.8018939632056113E-4</v>
      </c>
      <c r="D28">
        <f>-LOG(A28)</f>
        <v>1</v>
      </c>
      <c r="E28" s="1">
        <f>C28/A28*100</f>
        <v>0.38018939632056109</v>
      </c>
      <c r="G28">
        <v>0.1</v>
      </c>
      <c r="H28">
        <v>0.1</v>
      </c>
      <c r="I28">
        <f>-LOG(H28)</f>
        <v>1</v>
      </c>
    </row>
    <row r="29" spans="1:9" x14ac:dyDescent="0.2">
      <c r="A29">
        <v>0.01</v>
      </c>
      <c r="B29">
        <v>3.93</v>
      </c>
      <c r="C29" s="1">
        <f t="shared" ref="C29:C31" si="5">10^-B29</f>
        <v>1.1748975549395278E-4</v>
      </c>
      <c r="D29">
        <f t="shared" ref="D29:D30" si="6">-LOG(A29)</f>
        <v>2</v>
      </c>
      <c r="E29" s="1">
        <f t="shared" ref="E29:E31" si="7">C29/A29*100</f>
        <v>1.1748975549395277</v>
      </c>
      <c r="G29">
        <v>0.1</v>
      </c>
      <c r="H29">
        <v>0.01</v>
      </c>
      <c r="I29">
        <f t="shared" ref="I29:I31" si="8">-LOG(H29)</f>
        <v>2</v>
      </c>
    </row>
    <row r="30" spans="1:9" x14ac:dyDescent="0.2">
      <c r="A30">
        <v>1E-3</v>
      </c>
      <c r="B30">
        <v>4.33</v>
      </c>
      <c r="C30" s="1">
        <f t="shared" si="5"/>
        <v>4.6773514128719762E-5</v>
      </c>
      <c r="D30">
        <f t="shared" si="6"/>
        <v>3</v>
      </c>
      <c r="E30" s="1">
        <f t="shared" si="7"/>
        <v>4.6773514128719755</v>
      </c>
      <c r="G30">
        <v>1E-3</v>
      </c>
      <c r="H30">
        <v>1E-3</v>
      </c>
      <c r="I30">
        <f t="shared" si="8"/>
        <v>3</v>
      </c>
    </row>
    <row r="31" spans="1:9" x14ac:dyDescent="0.2">
      <c r="A31">
        <v>1E-4</v>
      </c>
      <c r="B31">
        <v>4.4000000000000004</v>
      </c>
      <c r="C31" s="1">
        <f t="shared" si="5"/>
        <v>3.9810717055349634E-5</v>
      </c>
      <c r="D31">
        <f>-LOG(A31)</f>
        <v>4</v>
      </c>
      <c r="E31" s="1">
        <f t="shared" si="7"/>
        <v>39.810717055349635</v>
      </c>
      <c r="G31">
        <v>1E-4</v>
      </c>
      <c r="H31">
        <v>1E-4</v>
      </c>
      <c r="I31">
        <f t="shared" si="8"/>
        <v>4</v>
      </c>
    </row>
    <row r="33" spans="7:9" x14ac:dyDescent="0.2">
      <c r="G33" t="s">
        <v>11</v>
      </c>
      <c r="H33" t="s">
        <v>7</v>
      </c>
      <c r="I33" t="s">
        <v>8</v>
      </c>
    </row>
    <row r="34" spans="7:9" x14ac:dyDescent="0.2">
      <c r="G34">
        <v>0.1</v>
      </c>
      <c r="H34" s="1">
        <f>(1.7*10^-5*G34)^0.5</f>
        <v>1.3038404810405298E-3</v>
      </c>
      <c r="I34" s="3">
        <f>-LOG(H34)</f>
        <v>2.8847755393108629</v>
      </c>
    </row>
    <row r="35" spans="7:9" x14ac:dyDescent="0.2">
      <c r="G35">
        <v>0.01</v>
      </c>
      <c r="H35" s="1">
        <f t="shared" ref="H35:H37" si="9">(1.7*10^-5*G35)^0.5</f>
        <v>4.1231056256176609E-4</v>
      </c>
      <c r="I35" s="3">
        <f t="shared" ref="I35:I37" si="10">-LOG(H35)</f>
        <v>3.3847755393108629</v>
      </c>
    </row>
    <row r="36" spans="7:9" x14ac:dyDescent="0.2">
      <c r="G36">
        <v>1E-3</v>
      </c>
      <c r="H36" s="1">
        <f t="shared" si="9"/>
        <v>1.3038404810405298E-4</v>
      </c>
      <c r="I36" s="3">
        <f t="shared" si="10"/>
        <v>3.8847755393108629</v>
      </c>
    </row>
    <row r="37" spans="7:9" x14ac:dyDescent="0.2">
      <c r="G37">
        <v>1E-4</v>
      </c>
      <c r="H37" s="1">
        <f t="shared" si="9"/>
        <v>4.1231056256176609E-5</v>
      </c>
      <c r="I37" s="3">
        <f>-LOG(H37)</f>
        <v>4.3847755393108629</v>
      </c>
    </row>
    <row r="49" spans="1:9" x14ac:dyDescent="0.2">
      <c r="A49" t="s">
        <v>13</v>
      </c>
    </row>
    <row r="51" spans="1:9" x14ac:dyDescent="0.2">
      <c r="A51" t="s">
        <v>14</v>
      </c>
      <c r="B51" t="s">
        <v>0</v>
      </c>
      <c r="C51" t="s">
        <v>3</v>
      </c>
      <c r="D51" t="s">
        <v>4</v>
      </c>
      <c r="E51" t="s">
        <v>10</v>
      </c>
      <c r="G51" t="s">
        <v>14</v>
      </c>
      <c r="H51" t="s">
        <v>15</v>
      </c>
      <c r="I51" t="s">
        <v>8</v>
      </c>
    </row>
    <row r="52" spans="1:9" x14ac:dyDescent="0.2">
      <c r="A52">
        <v>0.1</v>
      </c>
      <c r="B52">
        <v>2.06</v>
      </c>
      <c r="C52" s="1">
        <f>10^-B52</f>
        <v>8.7096358995608011E-3</v>
      </c>
      <c r="D52">
        <f>-LOG(A52)</f>
        <v>1</v>
      </c>
      <c r="E52" s="1">
        <f>C52/A52*100</f>
        <v>8.7096358995608014</v>
      </c>
      <c r="G52">
        <v>0.1</v>
      </c>
      <c r="H52">
        <v>0.1</v>
      </c>
      <c r="I52">
        <f>-LOG(H52)</f>
        <v>1</v>
      </c>
    </row>
    <row r="53" spans="1:9" x14ac:dyDescent="0.2">
      <c r="A53">
        <v>0.01</v>
      </c>
      <c r="B53">
        <v>2.7</v>
      </c>
      <c r="C53" s="1">
        <f t="shared" ref="C53:C55" si="11">10^-B53</f>
        <v>1.9952623149688781E-3</v>
      </c>
      <c r="D53">
        <f t="shared" ref="D53:D55" si="12">-LOG(A53)</f>
        <v>2</v>
      </c>
      <c r="E53" s="1">
        <f t="shared" ref="E53:E55" si="13">C53/A53*100</f>
        <v>19.95262314968878</v>
      </c>
      <c r="G53">
        <v>0.01</v>
      </c>
      <c r="H53">
        <v>0.01</v>
      </c>
      <c r="I53">
        <f t="shared" ref="I53:I55" si="14">-LOG(H53)</f>
        <v>2</v>
      </c>
    </row>
    <row r="54" spans="1:9" x14ac:dyDescent="0.2">
      <c r="A54">
        <v>1E-3</v>
      </c>
      <c r="B54">
        <v>3.7</v>
      </c>
      <c r="C54" s="1">
        <f t="shared" si="11"/>
        <v>1.9952623149688758E-4</v>
      </c>
      <c r="D54">
        <f t="shared" si="12"/>
        <v>3</v>
      </c>
      <c r="E54" s="1">
        <f t="shared" si="13"/>
        <v>19.952623149688758</v>
      </c>
      <c r="G54">
        <v>1E-3</v>
      </c>
      <c r="H54">
        <v>1E-3</v>
      </c>
      <c r="I54">
        <f t="shared" si="14"/>
        <v>3</v>
      </c>
    </row>
    <row r="55" spans="1:9" x14ac:dyDescent="0.2">
      <c r="A55">
        <v>1E-4</v>
      </c>
      <c r="B55">
        <v>4.8</v>
      </c>
      <c r="C55" s="1">
        <f t="shared" si="11"/>
        <v>1.5848931924611131E-5</v>
      </c>
      <c r="D55">
        <f t="shared" si="12"/>
        <v>4</v>
      </c>
      <c r="E55" s="1">
        <f t="shared" si="13"/>
        <v>15.848931924611131</v>
      </c>
      <c r="G55">
        <v>1E-4</v>
      </c>
      <c r="H55">
        <v>1E-4</v>
      </c>
      <c r="I55">
        <f t="shared" si="14"/>
        <v>4</v>
      </c>
    </row>
    <row r="56" spans="1:9" x14ac:dyDescent="0.2">
      <c r="C56" s="1"/>
    </row>
    <row r="57" spans="1:9" x14ac:dyDescent="0.2">
      <c r="G57" t="s">
        <v>11</v>
      </c>
      <c r="H57" t="s">
        <v>16</v>
      </c>
      <c r="I57" t="s">
        <v>8</v>
      </c>
    </row>
    <row r="58" spans="1:9" x14ac:dyDescent="0.2">
      <c r="G58">
        <v>0.1</v>
      </c>
      <c r="H58" s="1">
        <f>(4*10^-4*G58)^0.5</f>
        <v>6.3245553203367588E-3</v>
      </c>
      <c r="I58" s="3">
        <f>-LOG(H58)</f>
        <v>2.1989700043360187</v>
      </c>
    </row>
    <row r="59" spans="1:9" x14ac:dyDescent="0.2">
      <c r="G59">
        <v>0.01</v>
      </c>
      <c r="H59" s="1">
        <f t="shared" ref="H59:H61" si="15">(4*10^-4*G59)^0.5</f>
        <v>2E-3</v>
      </c>
      <c r="I59" s="3">
        <f t="shared" ref="I59:I61" si="16">-LOG(H59)</f>
        <v>2.6989700043360187</v>
      </c>
    </row>
    <row r="60" spans="1:9" x14ac:dyDescent="0.2">
      <c r="G60">
        <v>1E-3</v>
      </c>
      <c r="H60" s="1">
        <f t="shared" si="15"/>
        <v>6.3245553203367588E-4</v>
      </c>
      <c r="I60" s="3">
        <f t="shared" si="16"/>
        <v>3.1989700043360187</v>
      </c>
    </row>
    <row r="61" spans="1:9" x14ac:dyDescent="0.2">
      <c r="G61">
        <v>1E-4</v>
      </c>
      <c r="H61" s="1">
        <f t="shared" si="15"/>
        <v>2.0000000000000001E-4</v>
      </c>
      <c r="I61" s="3">
        <f t="shared" si="16"/>
        <v>3.6989700043360187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2017-02-07T14:29:58Z</dcterms:created>
  <dcterms:modified xsi:type="dcterms:W3CDTF">2017-02-11T00:36:30Z</dcterms:modified>
</cp:coreProperties>
</file>